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calnc.sharepoint.com/sites/OPWALLISFUTUNA-1099BtimentAT/Shared Documents/1099 Bâtiment AT/7-ETUDES MOE/4-DCE/DCE 161225/0.3-RENDU DCE DECEMBRE 2025/PIECES ECRITES/Pièce n° 05_DPGF/06 ELECTRICITE CFA - CFA/"/>
    </mc:Choice>
  </mc:AlternateContent>
  <xr:revisionPtr revIDLastSave="26" documentId="13_ncr:1_{52076216-88AB-4AFC-A494-DBC67519E51F}" xr6:coauthVersionLast="47" xr6:coauthVersionMax="47" xr10:uidLastSave="{0CCADAA1-059C-4700-831A-48F2E19987E1}"/>
  <bookViews>
    <workbookView xWindow="14025" yWindow="0" windowWidth="14880" windowHeight="15585" xr2:uid="{00000000-000D-0000-FFFF-FFFF00000000}"/>
  </bookViews>
  <sheets>
    <sheet name="Lot 13A" sheetId="18" r:id="rId1"/>
  </sheets>
  <definedNames>
    <definedName name="_xlnm.Print_Area" localSheetId="0">'Lot 13A'!$A$1:$F$115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1" i="18" l="1"/>
  <c r="F95" i="18"/>
  <c r="F89" i="18"/>
  <c r="F84" i="18"/>
  <c r="F78" i="18"/>
  <c r="F74" i="18"/>
  <c r="F67" i="18"/>
  <c r="F32" i="18"/>
  <c r="F24" i="18"/>
  <c r="F14" i="18"/>
  <c r="F9" i="18"/>
  <c r="E114" i="18"/>
  <c r="E112" i="18"/>
  <c r="F112" i="18" s="1"/>
  <c r="F53" i="18"/>
  <c r="F73" i="18"/>
  <c r="F113" i="18"/>
  <c r="F111" i="18"/>
  <c r="F110" i="18"/>
  <c r="F56" i="18"/>
  <c r="F30" i="18"/>
  <c r="F72" i="18" l="1"/>
  <c r="F76" i="18"/>
  <c r="F38" i="18"/>
  <c r="F47" i="18"/>
  <c r="F51" i="18"/>
  <c r="F45" i="18"/>
  <c r="F48" i="18"/>
  <c r="F44" i="18"/>
  <c r="F21" i="18"/>
  <c r="F22" i="18"/>
  <c r="F19" i="18"/>
  <c r="F31" i="18" l="1"/>
  <c r="F55" i="18"/>
  <c r="F92" i="18"/>
  <c r="F66" i="18"/>
  <c r="F65" i="18"/>
  <c r="F23" i="18"/>
  <c r="F42" i="18"/>
  <c r="F52" i="18"/>
  <c r="F50" i="18"/>
  <c r="F49" i="18"/>
  <c r="F46" i="18"/>
  <c r="F37" i="18"/>
  <c r="F36" i="18" l="1"/>
  <c r="F103" i="18"/>
  <c r="F100" i="18"/>
  <c r="F99" i="18"/>
  <c r="F98" i="18"/>
  <c r="F97" i="18"/>
  <c r="F94" i="18"/>
  <c r="F93" i="18"/>
  <c r="F91" i="18"/>
  <c r="F88" i="18"/>
  <c r="F87" i="18"/>
  <c r="F86" i="18"/>
  <c r="F83" i="18"/>
  <c r="F82" i="18"/>
  <c r="F81" i="18"/>
  <c r="F80" i="18"/>
  <c r="F77" i="18"/>
  <c r="F114" i="18"/>
  <c r="F71" i="18"/>
  <c r="F70" i="18"/>
  <c r="F64" i="18"/>
  <c r="F63" i="18"/>
  <c r="F62" i="18"/>
  <c r="F61" i="18"/>
  <c r="F60" i="18"/>
  <c r="F59" i="18"/>
  <c r="F58" i="18"/>
  <c r="F57" i="18"/>
  <c r="F43" i="18"/>
  <c r="F41" i="18"/>
  <c r="F40" i="18"/>
  <c r="F35" i="18"/>
  <c r="F29" i="18"/>
  <c r="F28" i="18"/>
  <c r="F27" i="18"/>
  <c r="F26" i="18"/>
  <c r="F18" i="18"/>
  <c r="F17" i="18"/>
  <c r="F13" i="18"/>
  <c r="F12" i="18"/>
  <c r="F11" i="18"/>
  <c r="F8" i="18"/>
  <c r="F7" i="18"/>
  <c r="F6" i="18"/>
  <c r="F104" i="18" l="1"/>
  <c r="F105" i="18" l="1"/>
  <c r="F115" i="18" s="1"/>
</calcChain>
</file>

<file path=xl/sharedStrings.xml><?xml version="1.0" encoding="utf-8"?>
<sst xmlns="http://schemas.openxmlformats.org/spreadsheetml/2006/main" count="285" uniqueCount="209">
  <si>
    <t>N°</t>
  </si>
  <si>
    <t>Désignation des ouvrages</t>
  </si>
  <si>
    <t>Unité</t>
  </si>
  <si>
    <t>Quantité</t>
  </si>
  <si>
    <t>Prix
Unitaire</t>
  </si>
  <si>
    <t>Prix Total</t>
  </si>
  <si>
    <t>poste</t>
  </si>
  <si>
    <t>3.1</t>
  </si>
  <si>
    <t>Travaux préparatoires</t>
  </si>
  <si>
    <t>3.1.1</t>
  </si>
  <si>
    <t>Installations de chantier, essais et récolements</t>
  </si>
  <si>
    <t>Ens</t>
  </si>
  <si>
    <t>3.1.2</t>
  </si>
  <si>
    <t>Coffrets de chantier</t>
  </si>
  <si>
    <t>Sous-total poste 3.1</t>
  </si>
  <si>
    <t>3.2</t>
  </si>
  <si>
    <t>MALT</t>
  </si>
  <si>
    <t>3.2.1</t>
  </si>
  <si>
    <t>Prise de terre principale</t>
  </si>
  <si>
    <t>3.2.2</t>
  </si>
  <si>
    <t>Liaison équipotentielle principale</t>
  </si>
  <si>
    <t>3.2.3</t>
  </si>
  <si>
    <t>Sous-total poste 3.2</t>
  </si>
  <si>
    <t>3.1.3</t>
  </si>
  <si>
    <t>3.4</t>
  </si>
  <si>
    <t>Réservations</t>
  </si>
  <si>
    <t>3.4.1</t>
  </si>
  <si>
    <t>Fourreaux et gaines en dalle</t>
  </si>
  <si>
    <t>ml</t>
  </si>
  <si>
    <r>
      <t xml:space="preserve">TPC </t>
    </r>
    <r>
      <rPr>
        <sz val="11"/>
        <color theme="1"/>
        <rFont val="Calibri"/>
        <family val="2"/>
      </rPr>
      <t>Φ63</t>
    </r>
  </si>
  <si>
    <r>
      <t xml:space="preserve">TPC </t>
    </r>
    <r>
      <rPr>
        <sz val="11"/>
        <color theme="1"/>
        <rFont val="Calibri"/>
        <family val="2"/>
      </rPr>
      <t>Φ110</t>
    </r>
  </si>
  <si>
    <t>3.4.2</t>
  </si>
  <si>
    <t>Chemin de câbles</t>
  </si>
  <si>
    <t>3.3</t>
  </si>
  <si>
    <t>3.3.1</t>
  </si>
  <si>
    <t>CC 100x24</t>
  </si>
  <si>
    <t>Sous-total poste 3.3</t>
  </si>
  <si>
    <t>U</t>
  </si>
  <si>
    <t>Distribution terminale</t>
  </si>
  <si>
    <t>Lustrerie</t>
  </si>
  <si>
    <t>Appareillage</t>
  </si>
  <si>
    <t>Interrupteur simple allumage</t>
  </si>
  <si>
    <t>Prise de courant 2P+T 10/16A</t>
  </si>
  <si>
    <t>Prise de courant double 2P+T 10/16A</t>
  </si>
  <si>
    <t>Alimentations directes</t>
  </si>
  <si>
    <t>Alimentation directe 3G1.5mm² U1000R2V</t>
  </si>
  <si>
    <t>Alimentation directe 3G2.5mm² U1000R2V</t>
  </si>
  <si>
    <t>Eclairage de sécurité</t>
  </si>
  <si>
    <t>3.3.2</t>
  </si>
  <si>
    <t>TGBT</t>
  </si>
  <si>
    <t>Attestation conformité</t>
  </si>
  <si>
    <t>Bouton poussoir lumière</t>
  </si>
  <si>
    <t>Bloc VID</t>
  </si>
  <si>
    <t>Sèche-mains</t>
  </si>
  <si>
    <t>3.4.3</t>
  </si>
  <si>
    <t>3.4.4</t>
  </si>
  <si>
    <t>Sous-total poste 3.4</t>
  </si>
  <si>
    <t>Contrôle d'accès</t>
  </si>
  <si>
    <t>Réseau Téléphonie/Informatique</t>
  </si>
  <si>
    <t>3.5</t>
  </si>
  <si>
    <t>3.5.1</t>
  </si>
  <si>
    <t>Tiroir optique</t>
  </si>
  <si>
    <t>Prise RJ45</t>
  </si>
  <si>
    <t>SSI</t>
  </si>
  <si>
    <t>Alarme type 4</t>
  </si>
  <si>
    <t>Gâche électrique</t>
  </si>
  <si>
    <t>Sous-total poste 3.5</t>
  </si>
  <si>
    <t>Anti-intrusion</t>
  </si>
  <si>
    <t>Détecteur volumétrique</t>
  </si>
  <si>
    <t>Clavier intrusion</t>
  </si>
  <si>
    <t>Sirène extérieur avec flash</t>
  </si>
  <si>
    <t>Supervision énergétique</t>
  </si>
  <si>
    <t>ens</t>
  </si>
  <si>
    <t>2</t>
  </si>
  <si>
    <t>2.1</t>
  </si>
  <si>
    <t>2.2</t>
  </si>
  <si>
    <t>2.1.1</t>
  </si>
  <si>
    <t>2.2.1</t>
  </si>
  <si>
    <t>2.3</t>
  </si>
  <si>
    <t>2.4</t>
  </si>
  <si>
    <t>Déclencheur manuel à volet transparent plombable</t>
  </si>
  <si>
    <t>Liaisons équipotentielles supplémentaires</t>
  </si>
  <si>
    <t>ASSEMBLEE TERRITORIALE DES ILES WALLIS ET FUTUNA</t>
  </si>
  <si>
    <t>Sirène avec flash</t>
  </si>
  <si>
    <t>CC 150x24</t>
  </si>
  <si>
    <t>Onduleur 10kVA tri/tri</t>
  </si>
  <si>
    <t>Câble 5G10mm²</t>
  </si>
  <si>
    <t>Câble 5G6mm²</t>
  </si>
  <si>
    <t>Saillie LED 60x60 3300lm - 4000K - UGR&lt;19 - repère 31</t>
  </si>
  <si>
    <t>Encastré de sol orientable 1500lm - 3000K - repère 60</t>
  </si>
  <si>
    <t>Goulotte double compartiment</t>
  </si>
  <si>
    <t>Bloc B</t>
  </si>
  <si>
    <t>Bloc I</t>
  </si>
  <si>
    <t>Colonnette 4 compartiments</t>
  </si>
  <si>
    <t>Baie de brassage 19" 42U</t>
  </si>
  <si>
    <t>Centrale intrusion y compris UTL</t>
  </si>
  <si>
    <t>Badge</t>
  </si>
  <si>
    <t>Détecteur de mouvement plafonnier</t>
  </si>
  <si>
    <t>Réalimentation de l'hémicycle</t>
  </si>
  <si>
    <t>Lecteur de badge</t>
  </si>
  <si>
    <t>PVC Φ41/45</t>
  </si>
  <si>
    <t>Equipement de la logette de comptage</t>
  </si>
  <si>
    <t>Encastré rond 1500lm - 4000K - repère 02</t>
  </si>
  <si>
    <t>Hublot LED avec détecteur 1200lm - 3000K - IP65 - repère 51</t>
  </si>
  <si>
    <t>Hublot LED 1200lm - 3000K - IP65 - repère 50</t>
  </si>
  <si>
    <t>Borne lumineuse LED béton - 120lm - 3000K - IP65 - repère 55</t>
  </si>
  <si>
    <t xml:space="preserve">Candélabre 7m avec lanterne LED 8000lm - 3000K en top </t>
  </si>
  <si>
    <t>Saillie LED 60x60 3300lm - 4000K - UGR&lt;19 - DALI - repère 30</t>
  </si>
  <si>
    <t>Suspension décorative LED - 9000lm - 4000K - UGR&lt;19 - DALI - repère 71</t>
  </si>
  <si>
    <t>Câble 3G6mm²</t>
  </si>
  <si>
    <t>Ligne mère climatisation y compris coupure de proximité</t>
  </si>
  <si>
    <t>B.A.E.S. encastré intérieur</t>
  </si>
  <si>
    <t>B.A.E.S. saillie extérieur</t>
  </si>
  <si>
    <t>Alimentation directe 5G2.5mm² U1000R2V</t>
  </si>
  <si>
    <t>3.3.3</t>
  </si>
  <si>
    <t>3.3.4</t>
  </si>
  <si>
    <t>Batterie de compensation fixe 15kVar</t>
  </si>
  <si>
    <t>TD R+1</t>
  </si>
  <si>
    <t>Wallwasher saillie orientable 770lm - 3000K - IP66 - repère 78</t>
  </si>
  <si>
    <t>Projecteur asymétrique 2900lm - 3000K - repère 90</t>
  </si>
  <si>
    <t>Projecteur asymétrique 5700lm - 3000K - repère 91</t>
  </si>
  <si>
    <t>Wallwasher encastré orientable 1600lm - 3000K - IP66 - repère 79</t>
  </si>
  <si>
    <t>Interrupteur va-et-vient</t>
  </si>
  <si>
    <t>Brasseur d'air 150cm y compris variateur</t>
  </si>
  <si>
    <t>Fibre optique multimode OM3</t>
  </si>
  <si>
    <t>2.1.2</t>
  </si>
  <si>
    <t>2.1.3</t>
  </si>
  <si>
    <t>Sous-total poste 2.1</t>
  </si>
  <si>
    <t>2.2.2</t>
  </si>
  <si>
    <t>2.2.3</t>
  </si>
  <si>
    <t>Sous-total poste 2.2</t>
  </si>
  <si>
    <t>2.3.1</t>
  </si>
  <si>
    <t>2.3.1.1</t>
  </si>
  <si>
    <t>2.3.1.2</t>
  </si>
  <si>
    <t>2.3.1.3</t>
  </si>
  <si>
    <t>2.3.2</t>
  </si>
  <si>
    <t>2.3.2.1</t>
  </si>
  <si>
    <t>2.3.2.2</t>
  </si>
  <si>
    <t>2.3.2.3</t>
  </si>
  <si>
    <t>Sous-total poste 2.3</t>
  </si>
  <si>
    <t>2.4.1</t>
  </si>
  <si>
    <t>2.4.2</t>
  </si>
  <si>
    <t>2.4.3</t>
  </si>
  <si>
    <t>2.4.4</t>
  </si>
  <si>
    <t>2.4.5</t>
  </si>
  <si>
    <t>2.4.6</t>
  </si>
  <si>
    <t>3.1.4</t>
  </si>
  <si>
    <t>Sous-total poste 2.4</t>
  </si>
  <si>
    <t>Armoires électriques</t>
  </si>
  <si>
    <t>2.5</t>
  </si>
  <si>
    <t>Câble de distribution</t>
  </si>
  <si>
    <t>2.5.1</t>
  </si>
  <si>
    <t>2.5.1.1</t>
  </si>
  <si>
    <t>2.5.1.2</t>
  </si>
  <si>
    <t>2.5.1.3</t>
  </si>
  <si>
    <t>2.5.1.4</t>
  </si>
  <si>
    <t>2.5.2</t>
  </si>
  <si>
    <t>2.5.2.1</t>
  </si>
  <si>
    <t>2.5.2.2</t>
  </si>
  <si>
    <t>2.5.2.3</t>
  </si>
  <si>
    <t>2.5.2.4</t>
  </si>
  <si>
    <t>2.5.2.5</t>
  </si>
  <si>
    <t>2.5.2.6</t>
  </si>
  <si>
    <t>2.5.2.7</t>
  </si>
  <si>
    <t>2.5.2.8</t>
  </si>
  <si>
    <t>2.5.2.9</t>
  </si>
  <si>
    <t>2.5.2.10</t>
  </si>
  <si>
    <t>2.5.2.11</t>
  </si>
  <si>
    <t>2.5.2.12</t>
  </si>
  <si>
    <t>2.5.2.13</t>
  </si>
  <si>
    <t>2.5.3</t>
  </si>
  <si>
    <t>2.5.3.1</t>
  </si>
  <si>
    <t>2.5.3.2</t>
  </si>
  <si>
    <t>2.5.3.3</t>
  </si>
  <si>
    <t>2.5.3.4</t>
  </si>
  <si>
    <t>2.5.3.5</t>
  </si>
  <si>
    <t>2.5.3.6</t>
  </si>
  <si>
    <t>2.5.3.7</t>
  </si>
  <si>
    <t>2.5.3.8</t>
  </si>
  <si>
    <t>2.5.3.9</t>
  </si>
  <si>
    <t>2.5.3.10</t>
  </si>
  <si>
    <t>2.5.3.11</t>
  </si>
  <si>
    <t>2.5.3.12</t>
  </si>
  <si>
    <t>Sous-total poste 2.5</t>
  </si>
  <si>
    <t>2.6</t>
  </si>
  <si>
    <t>Equipements puissance et autres usages</t>
  </si>
  <si>
    <t>2.6.1</t>
  </si>
  <si>
    <t>2.6.1.1</t>
  </si>
  <si>
    <t>2.6.1.2</t>
  </si>
  <si>
    <t>2.6.1.3</t>
  </si>
  <si>
    <t>2.6.1.4</t>
  </si>
  <si>
    <t>Sous-total poste 2.6</t>
  </si>
  <si>
    <t>Sous-total poste 2.</t>
  </si>
  <si>
    <t>2.7.1</t>
  </si>
  <si>
    <t>2.7.2</t>
  </si>
  <si>
    <t>2.4.7</t>
  </si>
  <si>
    <t>2.4.8</t>
  </si>
  <si>
    <t>TOTAL HT BASE Climatisation DRV</t>
  </si>
  <si>
    <t>Plus-value TGBT (Variante climatisation Monosplit)</t>
  </si>
  <si>
    <t>Câble 5G6mm² (Variante climatisation Monosplit)</t>
  </si>
  <si>
    <t>Alimentation directe 3G2.5mm² U1000R2V (Variante climatisation Monosplit)</t>
  </si>
  <si>
    <t>Ligne mère climatisation y compris coupure de proximité  (Variante climatisation Monosplit)</t>
  </si>
  <si>
    <t>Câble U1000AR2V Alu 4x70mm²</t>
  </si>
  <si>
    <t>2.5.2.14</t>
  </si>
  <si>
    <t>Déconnexion candélabre existant et sécurisation électrique</t>
  </si>
  <si>
    <r>
      <t xml:space="preserve">Décomposition du Prix Global et Forfaitaire   
Macro-Lot 4
</t>
    </r>
    <r>
      <rPr>
        <sz val="14"/>
        <color rgb="FFFF0000"/>
        <rFont val="Calibri"/>
        <family val="2"/>
        <scheme val="minor"/>
      </rPr>
      <t xml:space="preserve">Lot 13A - ELECTRICITE CFO/CFA    </t>
    </r>
    <r>
      <rPr>
        <sz val="14"/>
        <color theme="1"/>
        <rFont val="Calibri"/>
        <family val="2"/>
        <scheme val="minor"/>
      </rPr>
      <t xml:space="preserve">                                     </t>
    </r>
  </si>
  <si>
    <t>TOTAL HT variante Climatisation Monosplit</t>
  </si>
  <si>
    <t>Plus-value TD R+1 (Varianteclimatisation Monosplit)</t>
  </si>
  <si>
    <t>Variante Climatisation Monosplit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</si>
</sst>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_-* #,##0.00\ _€_-;\-* #,##0.00\ _€_-;_-* &quot;-&quot;??\ _€_-;_-@_-"/>
  </numFmts>
  <fonts count="12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1" fillId="0" borderId="0"/>
    <xf numFmtId="40" fontId="11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</cellStyleXfs>
  <cellXfs count="97">
    <xf numFmtId="0" fontId="0" fillId="0" borderId="0" xfId="0"/>
    <xf numFmtId="0" fontId="4" fillId="0" borderId="6" xfId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wrapText="1"/>
    </xf>
    <xf numFmtId="0" fontId="3" fillId="0" borderId="0" xfId="1" applyFont="1" applyAlignment="1">
      <alignment horizontal="center" vertical="center"/>
    </xf>
    <xf numFmtId="0" fontId="0" fillId="0" borderId="0" xfId="0" applyAlignment="1">
      <alignment horizontal="center"/>
    </xf>
    <xf numFmtId="4" fontId="0" fillId="0" borderId="6" xfId="0" applyNumberFormat="1" applyBorder="1" applyAlignment="1">
      <alignment horizontal="center"/>
    </xf>
    <xf numFmtId="49" fontId="3" fillId="0" borderId="4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/>
    </xf>
    <xf numFmtId="49" fontId="3" fillId="0" borderId="5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center"/>
    </xf>
    <xf numFmtId="164" fontId="3" fillId="0" borderId="6" xfId="1" applyNumberFormat="1" applyFont="1" applyBorder="1" applyAlignment="1">
      <alignment horizontal="center" vertical="top"/>
    </xf>
    <xf numFmtId="3" fontId="3" fillId="0" borderId="0" xfId="1" applyNumberFormat="1" applyFont="1" applyAlignment="1">
      <alignment horizontal="center" vertical="top" wrapText="1"/>
    </xf>
    <xf numFmtId="3" fontId="3" fillId="0" borderId="6" xfId="1" applyNumberFormat="1" applyFont="1" applyBorder="1" applyAlignment="1">
      <alignment horizontal="center" vertical="top"/>
    </xf>
    <xf numFmtId="3" fontId="0" fillId="0" borderId="6" xfId="0" applyNumberFormat="1" applyBorder="1"/>
    <xf numFmtId="49" fontId="7" fillId="0" borderId="6" xfId="1" applyNumberFormat="1" applyFont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4" fontId="0" fillId="0" borderId="9" xfId="0" applyNumberFormat="1" applyBorder="1" applyAlignment="1">
      <alignment horizontal="center"/>
    </xf>
    <xf numFmtId="3" fontId="0" fillId="0" borderId="10" xfId="0" applyNumberFormat="1" applyBorder="1"/>
    <xf numFmtId="4" fontId="0" fillId="0" borderId="9" xfId="0" applyNumberFormat="1" applyBorder="1"/>
    <xf numFmtId="0" fontId="0" fillId="0" borderId="9" xfId="0" applyBorder="1" applyAlignment="1">
      <alignment horizontal="right" vertical="center"/>
    </xf>
    <xf numFmtId="4" fontId="0" fillId="0" borderId="10" xfId="0" applyNumberFormat="1" applyBorder="1"/>
    <xf numFmtId="4" fontId="0" fillId="0" borderId="13" xfId="0" applyNumberFormat="1" applyBorder="1"/>
    <xf numFmtId="4" fontId="0" fillId="0" borderId="12" xfId="0" applyNumberFormat="1" applyBorder="1" applyAlignment="1">
      <alignment horizontal="center"/>
    </xf>
    <xf numFmtId="4" fontId="0" fillId="0" borderId="11" xfId="0" applyNumberFormat="1" applyBorder="1" applyAlignment="1">
      <alignment horizontal="center"/>
    </xf>
    <xf numFmtId="3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3" fontId="0" fillId="0" borderId="7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3" fontId="0" fillId="0" borderId="8" xfId="0" applyNumberFormat="1" applyBorder="1" applyAlignment="1">
      <alignment vertical="center"/>
    </xf>
    <xf numFmtId="0" fontId="6" fillId="0" borderId="17" xfId="0" applyFont="1" applyBorder="1" applyAlignment="1">
      <alignment wrapText="1"/>
    </xf>
    <xf numFmtId="3" fontId="0" fillId="0" borderId="5" xfId="0" applyNumberFormat="1" applyBorder="1" applyAlignment="1">
      <alignment vertical="center"/>
    </xf>
    <xf numFmtId="0" fontId="4" fillId="0" borderId="4" xfId="1" applyFont="1" applyBorder="1" applyAlignment="1">
      <alignment horizontal="center"/>
    </xf>
    <xf numFmtId="0" fontId="0" fillId="0" borderId="15" xfId="0" applyBorder="1" applyAlignment="1">
      <alignment horizontal="center" vertical="center"/>
    </xf>
    <xf numFmtId="4" fontId="0" fillId="0" borderId="4" xfId="0" applyNumberFormat="1" applyBorder="1" applyAlignment="1">
      <alignment horizontal="center"/>
    </xf>
    <xf numFmtId="4" fontId="0" fillId="0" borderId="15" xfId="0" applyNumberFormat="1" applyBorder="1"/>
    <xf numFmtId="0" fontId="0" fillId="0" borderId="12" xfId="0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3" fontId="0" fillId="0" borderId="16" xfId="0" applyNumberFormat="1" applyBorder="1"/>
    <xf numFmtId="3" fontId="0" fillId="0" borderId="5" xfId="0" applyNumberFormat="1" applyBorder="1"/>
    <xf numFmtId="3" fontId="0" fillId="0" borderId="11" xfId="0" applyNumberFormat="1" applyBorder="1"/>
    <xf numFmtId="3" fontId="0" fillId="0" borderId="12" xfId="0" applyNumberFormat="1" applyBorder="1"/>
    <xf numFmtId="3" fontId="0" fillId="0" borderId="9" xfId="0" applyNumberFormat="1" applyBorder="1"/>
    <xf numFmtId="0" fontId="0" fillId="0" borderId="5" xfId="0" applyBorder="1" applyAlignment="1">
      <alignment horizontal="left" vertical="center"/>
    </xf>
    <xf numFmtId="49" fontId="7" fillId="0" borderId="4" xfId="1" applyNumberFormat="1" applyFont="1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4" xfId="0" applyBorder="1" applyAlignment="1">
      <alignment wrapText="1"/>
    </xf>
    <xf numFmtId="0" fontId="0" fillId="0" borderId="14" xfId="0" applyBorder="1" applyAlignment="1">
      <alignment horizontal="center" vertical="center"/>
    </xf>
    <xf numFmtId="4" fontId="0" fillId="0" borderId="14" xfId="0" applyNumberFormat="1" applyBorder="1" applyAlignment="1">
      <alignment horizontal="center"/>
    </xf>
    <xf numFmtId="49" fontId="7" fillId="0" borderId="13" xfId="1" applyNumberFormat="1" applyFont="1" applyBorder="1" applyAlignment="1">
      <alignment horizontal="center" vertical="center"/>
    </xf>
    <xf numFmtId="0" fontId="4" fillId="0" borderId="13" xfId="1" applyFont="1" applyBorder="1" applyAlignment="1">
      <alignment horizontal="center"/>
    </xf>
    <xf numFmtId="0" fontId="3" fillId="0" borderId="15" xfId="1" applyFont="1" applyBorder="1" applyAlignment="1">
      <alignment horizontal="center" vertical="center"/>
    </xf>
    <xf numFmtId="164" fontId="3" fillId="0" borderId="13" xfId="1" applyNumberFormat="1" applyFont="1" applyBorder="1" applyAlignment="1">
      <alignment horizontal="center" vertical="top"/>
    </xf>
    <xf numFmtId="0" fontId="3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/>
    </xf>
    <xf numFmtId="3" fontId="3" fillId="0" borderId="15" xfId="0" applyNumberFormat="1" applyFont="1" applyBorder="1"/>
    <xf numFmtId="3" fontId="3" fillId="0" borderId="4" xfId="0" applyNumberFormat="1" applyFont="1" applyBorder="1"/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/>
    </xf>
    <xf numFmtId="3" fontId="3" fillId="0" borderId="10" xfId="0" applyNumberFormat="1" applyFont="1" applyBorder="1"/>
    <xf numFmtId="3" fontId="3" fillId="0" borderId="11" xfId="0" applyNumberFormat="1" applyFont="1" applyBorder="1"/>
    <xf numFmtId="0" fontId="3" fillId="0" borderId="9" xfId="0" applyFont="1" applyBorder="1" applyAlignment="1">
      <alignment horizontal="right" vertical="center"/>
    </xf>
    <xf numFmtId="3" fontId="3" fillId="0" borderId="9" xfId="0" applyNumberFormat="1" applyFont="1" applyBorder="1"/>
    <xf numFmtId="0" fontId="3" fillId="0" borderId="12" xfId="0" applyFont="1" applyBorder="1" applyAlignment="1">
      <alignment horizontal="right" vertical="center"/>
    </xf>
    <xf numFmtId="0" fontId="3" fillId="0" borderId="12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/>
    </xf>
    <xf numFmtId="3" fontId="3" fillId="0" borderId="16" xfId="0" applyNumberFormat="1" applyFont="1" applyBorder="1"/>
    <xf numFmtId="3" fontId="3" fillId="0" borderId="12" xfId="0" applyNumberFormat="1" applyFont="1" applyBorder="1"/>
    <xf numFmtId="3" fontId="3" fillId="0" borderId="8" xfId="0" applyNumberFormat="1" applyFont="1" applyBorder="1"/>
    <xf numFmtId="0" fontId="3" fillId="0" borderId="0" xfId="0" applyFont="1" applyAlignment="1">
      <alignment horizontal="center"/>
    </xf>
    <xf numFmtId="3" fontId="3" fillId="0" borderId="0" xfId="0" applyNumberFormat="1" applyFont="1"/>
    <xf numFmtId="0" fontId="3" fillId="2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164" fontId="3" fillId="0" borderId="4" xfId="1" applyNumberFormat="1" applyFont="1" applyBorder="1" applyAlignment="1">
      <alignment horizontal="center" vertical="top"/>
    </xf>
    <xf numFmtId="164" fontId="3" fillId="0" borderId="5" xfId="1" applyNumberFormat="1" applyFont="1" applyBorder="1" applyAlignment="1">
      <alignment horizontal="center" vertical="top"/>
    </xf>
    <xf numFmtId="3" fontId="3" fillId="0" borderId="4" xfId="1" applyNumberFormat="1" applyFont="1" applyBorder="1" applyAlignment="1">
      <alignment horizontal="center" vertical="top" wrapText="1"/>
    </xf>
    <xf numFmtId="3" fontId="3" fillId="0" borderId="5" xfId="1" applyNumberFormat="1" applyFont="1" applyBorder="1" applyAlignment="1">
      <alignment horizontal="center" vertical="top" wrapText="1"/>
    </xf>
    <xf numFmtId="3" fontId="3" fillId="0" borderId="4" xfId="1" applyNumberFormat="1" applyFont="1" applyBorder="1" applyAlignment="1">
      <alignment horizontal="center" vertical="top"/>
    </xf>
    <xf numFmtId="3" fontId="3" fillId="0" borderId="5" xfId="1" applyNumberFormat="1" applyFont="1" applyBorder="1" applyAlignment="1">
      <alignment horizontal="center" vertical="top"/>
    </xf>
    <xf numFmtId="49" fontId="7" fillId="2" borderId="1" xfId="1" applyNumberFormat="1" applyFont="1" applyFill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center" vertical="center"/>
    </xf>
    <xf numFmtId="49" fontId="7" fillId="2" borderId="2" xfId="1" applyNumberFormat="1" applyFont="1" applyFill="1" applyBorder="1" applyAlignment="1">
      <alignment horizontal="center" vertical="center"/>
    </xf>
  </cellXfs>
  <cellStyles count="6">
    <cellStyle name="Milliers 2" xfId="3" xr:uid="{1D219DA1-EA44-474E-AE4B-365F29D1587D}"/>
    <cellStyle name="Milliers 3" xfId="5" xr:uid="{9B34A3F9-DDE6-4EF1-8228-9363B2613A50}"/>
    <cellStyle name="Normal" xfId="0" builtinId="0"/>
    <cellStyle name="Normal 2" xfId="1" xr:uid="{00000000-0005-0000-0000-000001000000}"/>
    <cellStyle name="Normal 3" xfId="4" xr:uid="{0DC50B34-E84C-4003-97D0-C0FA05952D5F}"/>
    <cellStyle name="Normal 4" xfId="2" xr:uid="{BB6DBA40-C943-47AB-BAE3-E4DF47CE66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15"/>
  <sheetViews>
    <sheetView showZeros="0" tabSelected="1" view="pageBreakPreview" topLeftCell="A90" zoomScale="70" zoomScaleNormal="100" zoomScaleSheetLayoutView="70" workbookViewId="0">
      <selection activeCell="B125" sqref="B125"/>
    </sheetView>
  </sheetViews>
  <sheetFormatPr baseColWidth="10" defaultColWidth="10.7109375" defaultRowHeight="15"/>
  <cols>
    <col min="1" max="1" width="9.5703125" customWidth="1"/>
    <col min="2" max="2" width="88.42578125" bestFit="1" customWidth="1"/>
    <col min="3" max="3" width="7.5703125" customWidth="1"/>
    <col min="4" max="4" width="15.42578125" customWidth="1"/>
    <col min="5" max="5" width="15.28515625" customWidth="1"/>
    <col min="6" max="6" width="14.5703125" customWidth="1"/>
  </cols>
  <sheetData>
    <row r="1" spans="1:6" ht="83.25" customHeight="1" thickBot="1">
      <c r="A1" s="83" t="s">
        <v>205</v>
      </c>
      <c r="B1" s="84"/>
      <c r="C1" s="2"/>
      <c r="D1" s="83" t="s">
        <v>82</v>
      </c>
      <c r="E1" s="85"/>
      <c r="F1" s="84"/>
    </row>
    <row r="2" spans="1:6" ht="15.75" thickBot="1">
      <c r="A2" s="5"/>
      <c r="C2" s="2"/>
      <c r="D2" s="5"/>
    </row>
    <row r="3" spans="1:6">
      <c r="A3" s="7" t="s">
        <v>0</v>
      </c>
      <c r="B3" s="8" t="s">
        <v>1</v>
      </c>
      <c r="C3" s="86" t="s">
        <v>2</v>
      </c>
      <c r="D3" s="88" t="s">
        <v>3</v>
      </c>
      <c r="E3" s="90" t="s">
        <v>4</v>
      </c>
      <c r="F3" s="92" t="s">
        <v>5</v>
      </c>
    </row>
    <row r="4" spans="1:6" ht="15.75" thickBot="1">
      <c r="A4" s="9" t="s">
        <v>6</v>
      </c>
      <c r="B4" s="10"/>
      <c r="C4" s="87"/>
      <c r="D4" s="89"/>
      <c r="E4" s="91"/>
      <c r="F4" s="93"/>
    </row>
    <row r="5" spans="1:6">
      <c r="A5" s="52" t="s">
        <v>74</v>
      </c>
      <c r="B5" s="53" t="s">
        <v>8</v>
      </c>
      <c r="C5" s="54"/>
      <c r="D5" s="55"/>
      <c r="E5" s="12"/>
      <c r="F5" s="13"/>
    </row>
    <row r="6" spans="1:6">
      <c r="A6" s="48" t="s">
        <v>76</v>
      </c>
      <c r="B6" s="48" t="s">
        <v>10</v>
      </c>
      <c r="C6" s="50" t="s">
        <v>11</v>
      </c>
      <c r="D6" s="51">
        <v>1</v>
      </c>
      <c r="E6" s="45"/>
      <c r="F6" s="45">
        <f>D6*E6</f>
        <v>0</v>
      </c>
    </row>
    <row r="7" spans="1:6">
      <c r="A7" s="48" t="s">
        <v>125</v>
      </c>
      <c r="B7" s="49" t="s">
        <v>13</v>
      </c>
      <c r="C7" s="50" t="s">
        <v>11</v>
      </c>
      <c r="D7" s="27">
        <v>1</v>
      </c>
      <c r="E7" s="43"/>
      <c r="F7" s="43">
        <f>D7*E7</f>
        <v>0</v>
      </c>
    </row>
    <row r="8" spans="1:6" ht="15.75" thickBot="1">
      <c r="A8" s="48" t="s">
        <v>126</v>
      </c>
      <c r="B8" s="3" t="s">
        <v>98</v>
      </c>
      <c r="C8" s="2" t="s">
        <v>11</v>
      </c>
      <c r="D8" s="26">
        <v>1</v>
      </c>
      <c r="E8" s="44"/>
      <c r="F8" s="44">
        <f>D8*E8</f>
        <v>0</v>
      </c>
    </row>
    <row r="9" spans="1:6" ht="15.75" thickBot="1">
      <c r="A9" s="16"/>
      <c r="B9" s="17" t="s">
        <v>127</v>
      </c>
      <c r="C9" s="28"/>
      <c r="D9" s="29"/>
      <c r="E9" s="29"/>
      <c r="F9" s="32">
        <f>SUM(F6:F8)</f>
        <v>0</v>
      </c>
    </row>
    <row r="10" spans="1:6">
      <c r="A10" s="15" t="s">
        <v>75</v>
      </c>
      <c r="B10" s="1" t="s">
        <v>16</v>
      </c>
      <c r="C10" s="4"/>
      <c r="D10" s="11"/>
      <c r="E10" s="12"/>
      <c r="F10" s="13"/>
    </row>
    <row r="11" spans="1:6">
      <c r="A11" s="18" t="s">
        <v>77</v>
      </c>
      <c r="B11" s="18" t="s">
        <v>18</v>
      </c>
      <c r="C11" s="19" t="s">
        <v>11</v>
      </c>
      <c r="D11" s="27">
        <v>1</v>
      </c>
      <c r="E11" s="45"/>
      <c r="F11" s="43">
        <f>D11*E11</f>
        <v>0</v>
      </c>
    </row>
    <row r="12" spans="1:6">
      <c r="A12" s="18" t="s">
        <v>128</v>
      </c>
      <c r="B12" s="18" t="s">
        <v>20</v>
      </c>
      <c r="C12" s="19" t="s">
        <v>11</v>
      </c>
      <c r="D12" s="27">
        <v>1</v>
      </c>
      <c r="E12" s="45"/>
      <c r="F12" s="43">
        <f>D12*E12</f>
        <v>0</v>
      </c>
    </row>
    <row r="13" spans="1:6" ht="15.75" thickBot="1">
      <c r="A13" s="18" t="s">
        <v>129</v>
      </c>
      <c r="B13" s="18" t="s">
        <v>81</v>
      </c>
      <c r="C13" s="19" t="s">
        <v>11</v>
      </c>
      <c r="D13" s="26">
        <v>1</v>
      </c>
      <c r="E13" s="44"/>
      <c r="F13" s="44">
        <f>D13*E13</f>
        <v>0</v>
      </c>
    </row>
    <row r="14" spans="1:6" ht="15.75" thickBot="1">
      <c r="A14" s="16"/>
      <c r="B14" s="17" t="s">
        <v>130</v>
      </c>
      <c r="C14" s="28"/>
      <c r="D14" s="29"/>
      <c r="E14" s="29"/>
      <c r="F14" s="32">
        <f>SUM(F11:F13)</f>
        <v>0</v>
      </c>
    </row>
    <row r="15" spans="1:6">
      <c r="A15" s="15" t="s">
        <v>78</v>
      </c>
      <c r="B15" s="1" t="s">
        <v>25</v>
      </c>
      <c r="C15" s="19"/>
      <c r="D15" s="20"/>
      <c r="E15" s="24"/>
      <c r="F15" s="25"/>
    </row>
    <row r="16" spans="1:6">
      <c r="A16" s="18" t="s">
        <v>131</v>
      </c>
      <c r="B16" s="18" t="s">
        <v>27</v>
      </c>
      <c r="C16" s="19"/>
      <c r="D16" s="20"/>
      <c r="E16" s="24"/>
      <c r="F16" s="22"/>
    </row>
    <row r="17" spans="1:6">
      <c r="A17" s="23" t="s">
        <v>132</v>
      </c>
      <c r="B17" s="18" t="s">
        <v>29</v>
      </c>
      <c r="C17" s="19" t="s">
        <v>28</v>
      </c>
      <c r="D17" s="20">
        <v>111</v>
      </c>
      <c r="E17" s="21"/>
      <c r="F17" s="45">
        <f>D17*E17</f>
        <v>0</v>
      </c>
    </row>
    <row r="18" spans="1:6">
      <c r="A18" s="23" t="s">
        <v>133</v>
      </c>
      <c r="B18" s="18" t="s">
        <v>30</v>
      </c>
      <c r="C18" s="19" t="s">
        <v>28</v>
      </c>
      <c r="D18" s="20">
        <v>18</v>
      </c>
      <c r="E18" s="21"/>
      <c r="F18" s="45">
        <f>D18*E18</f>
        <v>0</v>
      </c>
    </row>
    <row r="19" spans="1:6">
      <c r="A19" s="23" t="s">
        <v>134</v>
      </c>
      <c r="B19" s="18" t="s">
        <v>100</v>
      </c>
      <c r="C19" s="19" t="s">
        <v>28</v>
      </c>
      <c r="D19" s="6">
        <v>45</v>
      </c>
      <c r="E19" s="21"/>
      <c r="F19" s="14">
        <f>D19*E19</f>
        <v>0</v>
      </c>
    </row>
    <row r="20" spans="1:6">
      <c r="A20" s="18" t="s">
        <v>135</v>
      </c>
      <c r="B20" s="18" t="s">
        <v>32</v>
      </c>
      <c r="C20" s="19"/>
      <c r="D20" s="20"/>
      <c r="E20" s="21"/>
      <c r="F20" s="22"/>
    </row>
    <row r="21" spans="1:6">
      <c r="A21" s="23" t="s">
        <v>136</v>
      </c>
      <c r="B21" s="18" t="s">
        <v>35</v>
      </c>
      <c r="C21" s="19" t="s">
        <v>28</v>
      </c>
      <c r="D21" s="20">
        <v>120</v>
      </c>
      <c r="E21" s="21"/>
      <c r="F21" s="45">
        <f t="shared" ref="F21:F22" si="0">D21*E21</f>
        <v>0</v>
      </c>
    </row>
    <row r="22" spans="1:6">
      <c r="A22" s="23" t="s">
        <v>137</v>
      </c>
      <c r="B22" s="18" t="s">
        <v>84</v>
      </c>
      <c r="C22" s="19" t="s">
        <v>28</v>
      </c>
      <c r="D22" s="20">
        <v>199</v>
      </c>
      <c r="E22" s="21"/>
      <c r="F22" s="45">
        <f t="shared" si="0"/>
        <v>0</v>
      </c>
    </row>
    <row r="23" spans="1:6" ht="15.75" thickBot="1">
      <c r="A23" s="23" t="s">
        <v>138</v>
      </c>
      <c r="B23" s="18" t="s">
        <v>90</v>
      </c>
      <c r="C23" s="19" t="s">
        <v>28</v>
      </c>
      <c r="D23" s="26">
        <v>10</v>
      </c>
      <c r="E23" s="21"/>
      <c r="F23" s="14">
        <f>D23*E23</f>
        <v>0</v>
      </c>
    </row>
    <row r="24" spans="1:6" ht="15.75" thickBot="1">
      <c r="A24" s="16"/>
      <c r="B24" s="17" t="s">
        <v>139</v>
      </c>
      <c r="C24" s="28"/>
      <c r="D24" s="29"/>
      <c r="E24" s="29"/>
      <c r="F24" s="32">
        <f>SUM(F16:F23)</f>
        <v>0</v>
      </c>
    </row>
    <row r="25" spans="1:6">
      <c r="A25" s="15" t="s">
        <v>79</v>
      </c>
      <c r="B25" s="1" t="s">
        <v>148</v>
      </c>
      <c r="C25" s="19"/>
      <c r="D25" s="20"/>
      <c r="E25" s="24"/>
      <c r="F25" s="25"/>
    </row>
    <row r="26" spans="1:6">
      <c r="A26" s="18" t="s">
        <v>140</v>
      </c>
      <c r="B26" s="18" t="s">
        <v>49</v>
      </c>
      <c r="C26" s="19" t="s">
        <v>37</v>
      </c>
      <c r="D26" s="20">
        <v>1</v>
      </c>
      <c r="E26" s="21"/>
      <c r="F26" s="43">
        <f t="shared" ref="F26:F30" si="1">D26*E26</f>
        <v>0</v>
      </c>
    </row>
    <row r="27" spans="1:6">
      <c r="A27" s="18" t="s">
        <v>142</v>
      </c>
      <c r="B27" s="18" t="s">
        <v>117</v>
      </c>
      <c r="C27" s="19" t="s">
        <v>37</v>
      </c>
      <c r="D27" s="20">
        <v>1</v>
      </c>
      <c r="E27" s="21"/>
      <c r="F27" s="43">
        <f t="shared" si="1"/>
        <v>0</v>
      </c>
    </row>
    <row r="28" spans="1:6">
      <c r="A28" s="18" t="s">
        <v>144</v>
      </c>
      <c r="B28" s="18" t="s">
        <v>50</v>
      </c>
      <c r="C28" s="19" t="s">
        <v>37</v>
      </c>
      <c r="D28" s="20">
        <v>1</v>
      </c>
      <c r="E28" s="21"/>
      <c r="F28" s="43">
        <f t="shared" si="1"/>
        <v>0</v>
      </c>
    </row>
    <row r="29" spans="1:6">
      <c r="A29" s="18" t="s">
        <v>145</v>
      </c>
      <c r="B29" s="18" t="s">
        <v>85</v>
      </c>
      <c r="C29" s="19" t="s">
        <v>37</v>
      </c>
      <c r="D29" s="20">
        <v>1</v>
      </c>
      <c r="E29" s="21"/>
      <c r="F29" s="45">
        <f t="shared" si="1"/>
        <v>0</v>
      </c>
    </row>
    <row r="30" spans="1:6">
      <c r="A30" s="18" t="s">
        <v>195</v>
      </c>
      <c r="B30" s="18" t="s">
        <v>116</v>
      </c>
      <c r="C30" s="19" t="s">
        <v>11</v>
      </c>
      <c r="D30" s="20">
        <v>1</v>
      </c>
      <c r="E30" s="21"/>
      <c r="F30" s="45">
        <f t="shared" si="1"/>
        <v>0</v>
      </c>
    </row>
    <row r="31" spans="1:6" ht="15.75" thickBot="1">
      <c r="A31" s="18" t="s">
        <v>196</v>
      </c>
      <c r="B31" s="18" t="s">
        <v>101</v>
      </c>
      <c r="C31" s="19" t="s">
        <v>11</v>
      </c>
      <c r="D31" s="20">
        <v>1</v>
      </c>
      <c r="E31" s="21"/>
      <c r="F31" s="45">
        <f t="shared" ref="F31" si="2">D31*E31</f>
        <v>0</v>
      </c>
    </row>
    <row r="32" spans="1:6" ht="15.75" thickBot="1">
      <c r="A32" s="16"/>
      <c r="B32" s="17" t="s">
        <v>147</v>
      </c>
      <c r="C32" s="28"/>
      <c r="D32" s="29"/>
      <c r="E32" s="29"/>
      <c r="F32" s="32">
        <f>SUM(F26:F31)</f>
        <v>0</v>
      </c>
    </row>
    <row r="33" spans="1:6">
      <c r="A33" s="15" t="s">
        <v>149</v>
      </c>
      <c r="B33" s="1" t="s">
        <v>38</v>
      </c>
      <c r="C33" s="19"/>
      <c r="D33" s="20"/>
      <c r="E33" s="24"/>
      <c r="F33" s="25"/>
    </row>
    <row r="34" spans="1:6">
      <c r="A34" s="18" t="s">
        <v>151</v>
      </c>
      <c r="B34" s="18" t="s">
        <v>150</v>
      </c>
      <c r="C34" s="19"/>
      <c r="D34" s="20"/>
      <c r="E34" s="21"/>
      <c r="F34" s="22"/>
    </row>
    <row r="35" spans="1:6">
      <c r="A35" s="23" t="s">
        <v>152</v>
      </c>
      <c r="B35" s="18" t="s">
        <v>202</v>
      </c>
      <c r="C35" s="19" t="s">
        <v>28</v>
      </c>
      <c r="D35" s="20">
        <v>82</v>
      </c>
      <c r="E35" s="21"/>
      <c r="F35" s="43">
        <f>D35*E35</f>
        <v>0</v>
      </c>
    </row>
    <row r="36" spans="1:6">
      <c r="A36" s="23" t="s">
        <v>153</v>
      </c>
      <c r="B36" s="18" t="s">
        <v>86</v>
      </c>
      <c r="C36" s="19" t="s">
        <v>28</v>
      </c>
      <c r="D36" s="20">
        <v>53</v>
      </c>
      <c r="E36" s="21"/>
      <c r="F36" s="45">
        <f>D36*E36</f>
        <v>0</v>
      </c>
    </row>
    <row r="37" spans="1:6">
      <c r="A37" s="23" t="s">
        <v>154</v>
      </c>
      <c r="B37" s="18" t="s">
        <v>87</v>
      </c>
      <c r="C37" s="19" t="s">
        <v>28</v>
      </c>
      <c r="D37" s="20">
        <v>105</v>
      </c>
      <c r="E37" s="21"/>
      <c r="F37" s="45">
        <f>D37*E37</f>
        <v>0</v>
      </c>
    </row>
    <row r="38" spans="1:6">
      <c r="A38" s="23" t="s">
        <v>155</v>
      </c>
      <c r="B38" s="18" t="s">
        <v>109</v>
      </c>
      <c r="C38" s="19" t="s">
        <v>28</v>
      </c>
      <c r="D38" s="20">
        <v>125</v>
      </c>
      <c r="E38" s="21"/>
      <c r="F38" s="45">
        <f>D38*E38</f>
        <v>0</v>
      </c>
    </row>
    <row r="39" spans="1:6">
      <c r="A39" s="18" t="s">
        <v>156</v>
      </c>
      <c r="B39" s="18" t="s">
        <v>39</v>
      </c>
      <c r="C39" s="19"/>
      <c r="D39" s="20"/>
      <c r="E39" s="21"/>
      <c r="F39" s="22"/>
    </row>
    <row r="40" spans="1:6">
      <c r="A40" s="23" t="s">
        <v>157</v>
      </c>
      <c r="B40" s="18" t="s">
        <v>102</v>
      </c>
      <c r="C40" s="19" t="s">
        <v>37</v>
      </c>
      <c r="D40" s="20">
        <v>116</v>
      </c>
      <c r="E40" s="21"/>
      <c r="F40" s="43">
        <f t="shared" ref="F40:F52" si="3">D40*E40</f>
        <v>0</v>
      </c>
    </row>
    <row r="41" spans="1:6">
      <c r="A41" s="23" t="s">
        <v>158</v>
      </c>
      <c r="B41" s="18" t="s">
        <v>107</v>
      </c>
      <c r="C41" s="19" t="s">
        <v>37</v>
      </c>
      <c r="D41" s="20">
        <v>50</v>
      </c>
      <c r="E41" s="21"/>
      <c r="F41" s="43">
        <f t="shared" si="3"/>
        <v>0</v>
      </c>
    </row>
    <row r="42" spans="1:6">
      <c r="A42" s="23" t="s">
        <v>159</v>
      </c>
      <c r="B42" s="18" t="s">
        <v>88</v>
      </c>
      <c r="C42" s="19" t="s">
        <v>37</v>
      </c>
      <c r="D42" s="20">
        <v>67</v>
      </c>
      <c r="E42" s="21"/>
      <c r="F42" s="43">
        <f t="shared" si="3"/>
        <v>0</v>
      </c>
    </row>
    <row r="43" spans="1:6">
      <c r="A43" s="23" t="s">
        <v>160</v>
      </c>
      <c r="B43" s="18" t="s">
        <v>104</v>
      </c>
      <c r="C43" s="19" t="s">
        <v>37</v>
      </c>
      <c r="D43" s="20">
        <v>12</v>
      </c>
      <c r="E43" s="21"/>
      <c r="F43" s="45">
        <f t="shared" si="3"/>
        <v>0</v>
      </c>
    </row>
    <row r="44" spans="1:6">
      <c r="A44" s="23" t="s">
        <v>161</v>
      </c>
      <c r="B44" s="18" t="s">
        <v>103</v>
      </c>
      <c r="C44" s="19" t="s">
        <v>37</v>
      </c>
      <c r="D44" s="20">
        <v>10</v>
      </c>
      <c r="E44" s="21"/>
      <c r="F44" s="45">
        <f t="shared" ref="F44" si="4">D44*E44</f>
        <v>0</v>
      </c>
    </row>
    <row r="45" spans="1:6">
      <c r="A45" s="23" t="s">
        <v>162</v>
      </c>
      <c r="B45" s="18" t="s">
        <v>105</v>
      </c>
      <c r="C45" s="19" t="s">
        <v>37</v>
      </c>
      <c r="D45" s="20">
        <v>6</v>
      </c>
      <c r="E45" s="21"/>
      <c r="F45" s="45">
        <f t="shared" ref="F45" si="5">D45*E45</f>
        <v>0</v>
      </c>
    </row>
    <row r="46" spans="1:6">
      <c r="A46" s="23" t="s">
        <v>163</v>
      </c>
      <c r="B46" s="18" t="s">
        <v>89</v>
      </c>
      <c r="C46" s="19" t="s">
        <v>37</v>
      </c>
      <c r="D46" s="20">
        <v>4</v>
      </c>
      <c r="E46" s="21"/>
      <c r="F46" s="43">
        <f t="shared" si="3"/>
        <v>0</v>
      </c>
    </row>
    <row r="47" spans="1:6">
      <c r="A47" s="23" t="s">
        <v>164</v>
      </c>
      <c r="B47" s="18" t="s">
        <v>108</v>
      </c>
      <c r="C47" s="19" t="s">
        <v>37</v>
      </c>
      <c r="D47" s="20">
        <v>3</v>
      </c>
      <c r="E47" s="21"/>
      <c r="F47" s="43">
        <f t="shared" ref="F47" si="6">D47*E47</f>
        <v>0</v>
      </c>
    </row>
    <row r="48" spans="1:6">
      <c r="A48" s="23" t="s">
        <v>165</v>
      </c>
      <c r="B48" s="18" t="s">
        <v>118</v>
      </c>
      <c r="C48" s="19" t="s">
        <v>37</v>
      </c>
      <c r="D48" s="20">
        <v>4</v>
      </c>
      <c r="E48" s="21"/>
      <c r="F48" s="43">
        <f t="shared" ref="F48" si="7">D48*E48</f>
        <v>0</v>
      </c>
    </row>
    <row r="49" spans="1:6">
      <c r="A49" s="23" t="s">
        <v>166</v>
      </c>
      <c r="B49" s="18" t="s">
        <v>121</v>
      </c>
      <c r="C49" s="19" t="s">
        <v>37</v>
      </c>
      <c r="D49" s="20">
        <v>5</v>
      </c>
      <c r="E49" s="21"/>
      <c r="F49" s="43">
        <f t="shared" si="3"/>
        <v>0</v>
      </c>
    </row>
    <row r="50" spans="1:6">
      <c r="A50" s="23" t="s">
        <v>167</v>
      </c>
      <c r="B50" s="18" t="s">
        <v>119</v>
      </c>
      <c r="C50" s="19" t="s">
        <v>37</v>
      </c>
      <c r="D50" s="20">
        <v>5</v>
      </c>
      <c r="E50" s="21"/>
      <c r="F50" s="43">
        <f t="shared" si="3"/>
        <v>0</v>
      </c>
    </row>
    <row r="51" spans="1:6">
      <c r="A51" s="23" t="s">
        <v>168</v>
      </c>
      <c r="B51" s="18" t="s">
        <v>120</v>
      </c>
      <c r="C51" s="19" t="s">
        <v>37</v>
      </c>
      <c r="D51" s="20">
        <v>2</v>
      </c>
      <c r="E51" s="21"/>
      <c r="F51" s="45">
        <f t="shared" ref="F51" si="8">D51*E51</f>
        <v>0</v>
      </c>
    </row>
    <row r="52" spans="1:6">
      <c r="A52" s="23" t="s">
        <v>169</v>
      </c>
      <c r="B52" s="18" t="s">
        <v>106</v>
      </c>
      <c r="C52" s="19" t="s">
        <v>37</v>
      </c>
      <c r="D52" s="20">
        <v>4</v>
      </c>
      <c r="E52" s="21"/>
      <c r="F52" s="45">
        <f t="shared" si="3"/>
        <v>0</v>
      </c>
    </row>
    <row r="53" spans="1:6">
      <c r="A53" s="23" t="s">
        <v>203</v>
      </c>
      <c r="B53" s="18" t="s">
        <v>204</v>
      </c>
      <c r="C53" s="19" t="s">
        <v>37</v>
      </c>
      <c r="D53" s="20">
        <v>3</v>
      </c>
      <c r="E53" s="21"/>
      <c r="F53" s="45">
        <f t="shared" ref="F53" si="9">D53*E53</f>
        <v>0</v>
      </c>
    </row>
    <row r="54" spans="1:6">
      <c r="A54" s="18" t="s">
        <v>170</v>
      </c>
      <c r="B54" s="18" t="s">
        <v>40</v>
      </c>
      <c r="C54" s="19"/>
      <c r="D54" s="20"/>
      <c r="E54" s="21"/>
      <c r="F54" s="22"/>
    </row>
    <row r="55" spans="1:6">
      <c r="A55" s="23" t="s">
        <v>171</v>
      </c>
      <c r="B55" s="18" t="s">
        <v>41</v>
      </c>
      <c r="C55" s="19" t="s">
        <v>37</v>
      </c>
      <c r="D55" s="20">
        <v>20</v>
      </c>
      <c r="E55" s="21"/>
      <c r="F55" s="45">
        <f>D55*E55</f>
        <v>0</v>
      </c>
    </row>
    <row r="56" spans="1:6">
      <c r="A56" s="23" t="s">
        <v>172</v>
      </c>
      <c r="B56" s="18" t="s">
        <v>122</v>
      </c>
      <c r="C56" s="19" t="s">
        <v>37</v>
      </c>
      <c r="D56" s="20">
        <v>2</v>
      </c>
      <c r="E56" s="21"/>
      <c r="F56" s="45">
        <f>D56*E56</f>
        <v>0</v>
      </c>
    </row>
    <row r="57" spans="1:6">
      <c r="A57" s="23" t="s">
        <v>173</v>
      </c>
      <c r="B57" s="18" t="s">
        <v>51</v>
      </c>
      <c r="C57" s="19" t="s">
        <v>37</v>
      </c>
      <c r="D57" s="20">
        <v>15</v>
      </c>
      <c r="E57" s="21"/>
      <c r="F57" s="14">
        <f t="shared" ref="F57:F64" si="10">D57*E57</f>
        <v>0</v>
      </c>
    </row>
    <row r="58" spans="1:6">
      <c r="A58" s="23" t="s">
        <v>174</v>
      </c>
      <c r="B58" s="18" t="s">
        <v>97</v>
      </c>
      <c r="C58" s="19" t="s">
        <v>37</v>
      </c>
      <c r="D58" s="20">
        <v>43</v>
      </c>
      <c r="E58" s="21"/>
      <c r="F58" s="43">
        <f t="shared" si="10"/>
        <v>0</v>
      </c>
    </row>
    <row r="59" spans="1:6">
      <c r="A59" s="23" t="s">
        <v>175</v>
      </c>
      <c r="B59" s="18" t="s">
        <v>42</v>
      </c>
      <c r="C59" s="19" t="s">
        <v>37</v>
      </c>
      <c r="D59" s="20">
        <v>24</v>
      </c>
      <c r="E59" s="21"/>
      <c r="F59" s="43">
        <f t="shared" si="10"/>
        <v>0</v>
      </c>
    </row>
    <row r="60" spans="1:6">
      <c r="A60" s="23" t="s">
        <v>176</v>
      </c>
      <c r="B60" s="18" t="s">
        <v>43</v>
      </c>
      <c r="C60" s="19" t="s">
        <v>37</v>
      </c>
      <c r="D60" s="20">
        <v>8</v>
      </c>
      <c r="E60" s="21"/>
      <c r="F60" s="43">
        <f t="shared" si="10"/>
        <v>0</v>
      </c>
    </row>
    <row r="61" spans="1:6">
      <c r="A61" s="23" t="s">
        <v>177</v>
      </c>
      <c r="B61" s="18" t="s">
        <v>91</v>
      </c>
      <c r="C61" s="19" t="s">
        <v>37</v>
      </c>
      <c r="D61" s="20">
        <v>32</v>
      </c>
      <c r="E61" s="21"/>
      <c r="F61" s="43">
        <f t="shared" si="10"/>
        <v>0</v>
      </c>
    </row>
    <row r="62" spans="1:6">
      <c r="A62" s="23" t="s">
        <v>178</v>
      </c>
      <c r="B62" s="18" t="s">
        <v>92</v>
      </c>
      <c r="C62" s="19" t="s">
        <v>37</v>
      </c>
      <c r="D62" s="20">
        <v>8</v>
      </c>
      <c r="E62" s="21"/>
      <c r="F62" s="45">
        <f t="shared" si="10"/>
        <v>0</v>
      </c>
    </row>
    <row r="63" spans="1:6">
      <c r="A63" s="23" t="s">
        <v>179</v>
      </c>
      <c r="B63" s="18" t="s">
        <v>52</v>
      </c>
      <c r="C63" s="19" t="s">
        <v>37</v>
      </c>
      <c r="D63" s="20">
        <v>3</v>
      </c>
      <c r="E63" s="21"/>
      <c r="F63" s="45">
        <f t="shared" si="10"/>
        <v>0</v>
      </c>
    </row>
    <row r="64" spans="1:6">
      <c r="A64" s="23" t="s">
        <v>180</v>
      </c>
      <c r="B64" s="18" t="s">
        <v>53</v>
      </c>
      <c r="C64" s="19" t="s">
        <v>37</v>
      </c>
      <c r="D64" s="20">
        <v>7</v>
      </c>
      <c r="E64" s="21"/>
      <c r="F64" s="45">
        <f t="shared" si="10"/>
        <v>0</v>
      </c>
    </row>
    <row r="65" spans="1:6">
      <c r="A65" s="23" t="s">
        <v>181</v>
      </c>
      <c r="B65" s="18" t="s">
        <v>93</v>
      </c>
      <c r="C65" s="19" t="s">
        <v>37</v>
      </c>
      <c r="D65" s="20">
        <v>4</v>
      </c>
      <c r="E65" s="21"/>
      <c r="F65" s="45">
        <f t="shared" ref="F65" si="11">D65*E65</f>
        <v>0</v>
      </c>
    </row>
    <row r="66" spans="1:6" ht="15.75" thickBot="1">
      <c r="A66" s="23" t="s">
        <v>182</v>
      </c>
      <c r="B66" s="18" t="s">
        <v>123</v>
      </c>
      <c r="C66" s="19" t="s">
        <v>37</v>
      </c>
      <c r="D66" s="20">
        <v>4</v>
      </c>
      <c r="E66" s="21"/>
      <c r="F66" s="45">
        <f t="shared" ref="F66" si="12">D66*E66</f>
        <v>0</v>
      </c>
    </row>
    <row r="67" spans="1:6" ht="15.75" thickBot="1">
      <c r="A67" s="16"/>
      <c r="B67" s="17" t="s">
        <v>183</v>
      </c>
      <c r="C67" s="28"/>
      <c r="D67" s="29"/>
      <c r="E67" s="29"/>
      <c r="F67" s="32">
        <f>SUM(F33:F66)</f>
        <v>0</v>
      </c>
    </row>
    <row r="68" spans="1:6">
      <c r="A68" s="15" t="s">
        <v>184</v>
      </c>
      <c r="B68" s="1" t="s">
        <v>185</v>
      </c>
      <c r="C68" s="19"/>
      <c r="D68" s="20"/>
      <c r="E68" s="24"/>
      <c r="F68" s="25"/>
    </row>
    <row r="69" spans="1:6">
      <c r="A69" s="18" t="s">
        <v>186</v>
      </c>
      <c r="B69" s="18" t="s">
        <v>44</v>
      </c>
      <c r="C69" s="19"/>
      <c r="D69" s="20"/>
      <c r="E69" s="21"/>
      <c r="F69" s="22"/>
    </row>
    <row r="70" spans="1:6">
      <c r="A70" s="23" t="s">
        <v>187</v>
      </c>
      <c r="B70" s="18" t="s">
        <v>45</v>
      </c>
      <c r="C70" s="19" t="s">
        <v>37</v>
      </c>
      <c r="D70" s="20">
        <v>22</v>
      </c>
      <c r="E70" s="21"/>
      <c r="F70" s="14">
        <f t="shared" ref="F70:F71" si="13">D70*E70</f>
        <v>0</v>
      </c>
    </row>
    <row r="71" spans="1:6">
      <c r="A71" s="23" t="s">
        <v>188</v>
      </c>
      <c r="B71" s="18" t="s">
        <v>46</v>
      </c>
      <c r="C71" s="19" t="s">
        <v>37</v>
      </c>
      <c r="D71" s="20">
        <v>10</v>
      </c>
      <c r="E71" s="21"/>
      <c r="F71" s="43">
        <f t="shared" si="13"/>
        <v>0</v>
      </c>
    </row>
    <row r="72" spans="1:6">
      <c r="A72" s="23" t="s">
        <v>189</v>
      </c>
      <c r="B72" s="18" t="s">
        <v>113</v>
      </c>
      <c r="C72" s="19" t="s">
        <v>37</v>
      </c>
      <c r="D72" s="20">
        <v>1</v>
      </c>
      <c r="E72" s="21"/>
      <c r="F72" s="43">
        <f t="shared" ref="F72:F73" si="14">D72*E72</f>
        <v>0</v>
      </c>
    </row>
    <row r="73" spans="1:6" ht="15.75" thickBot="1">
      <c r="A73" s="23" t="s">
        <v>190</v>
      </c>
      <c r="B73" s="18" t="s">
        <v>110</v>
      </c>
      <c r="C73" s="19" t="s">
        <v>11</v>
      </c>
      <c r="D73" s="20">
        <v>33</v>
      </c>
      <c r="E73" s="21"/>
      <c r="F73" s="45">
        <f t="shared" si="14"/>
        <v>0</v>
      </c>
    </row>
    <row r="74" spans="1:6" ht="15.75" thickBot="1">
      <c r="A74" s="16"/>
      <c r="B74" s="17" t="s">
        <v>191</v>
      </c>
      <c r="C74" s="28"/>
      <c r="D74" s="29"/>
      <c r="E74" s="29"/>
      <c r="F74" s="32">
        <f>SUM(F70:F73)</f>
        <v>0</v>
      </c>
    </row>
    <row r="75" spans="1:6">
      <c r="A75" s="15" t="s">
        <v>73</v>
      </c>
      <c r="B75" s="1" t="s">
        <v>47</v>
      </c>
      <c r="C75" s="19"/>
      <c r="D75" s="20"/>
      <c r="E75" s="24"/>
      <c r="F75" s="25"/>
    </row>
    <row r="76" spans="1:6">
      <c r="A76" s="18" t="s">
        <v>193</v>
      </c>
      <c r="B76" s="18" t="s">
        <v>111</v>
      </c>
      <c r="C76" s="19" t="s">
        <v>37</v>
      </c>
      <c r="D76" s="20">
        <v>27</v>
      </c>
      <c r="E76" s="21"/>
      <c r="F76" s="45">
        <f>D76*E76</f>
        <v>0</v>
      </c>
    </row>
    <row r="77" spans="1:6" ht="15.75" thickBot="1">
      <c r="A77" s="18" t="s">
        <v>194</v>
      </c>
      <c r="B77" s="18" t="s">
        <v>112</v>
      </c>
      <c r="C77" s="19" t="s">
        <v>37</v>
      </c>
      <c r="D77" s="20">
        <v>4</v>
      </c>
      <c r="E77" s="21"/>
      <c r="F77" s="14">
        <f>D77*E77</f>
        <v>0</v>
      </c>
    </row>
    <row r="78" spans="1:6" ht="15.75" thickBot="1">
      <c r="A78" s="16"/>
      <c r="B78" s="17" t="s">
        <v>192</v>
      </c>
      <c r="C78" s="28"/>
      <c r="D78" s="29"/>
      <c r="E78" s="29"/>
      <c r="F78" s="32">
        <f>SUM(F76:F77)</f>
        <v>0</v>
      </c>
    </row>
    <row r="79" spans="1:6">
      <c r="A79" s="15" t="s">
        <v>7</v>
      </c>
      <c r="B79" s="1" t="s">
        <v>58</v>
      </c>
      <c r="C79" s="19"/>
      <c r="D79" s="20"/>
      <c r="E79" s="24"/>
      <c r="F79" s="25"/>
    </row>
    <row r="80" spans="1:6">
      <c r="A80" s="18" t="s">
        <v>9</v>
      </c>
      <c r="B80" s="18" t="s">
        <v>124</v>
      </c>
      <c r="C80" s="19" t="s">
        <v>28</v>
      </c>
      <c r="D80" s="20">
        <v>30</v>
      </c>
      <c r="E80" s="21"/>
      <c r="F80" s="43">
        <f t="shared" ref="F80:F83" si="15">D80*E80</f>
        <v>0</v>
      </c>
    </row>
    <row r="81" spans="1:6">
      <c r="A81" s="18" t="s">
        <v>12</v>
      </c>
      <c r="B81" s="18" t="s">
        <v>61</v>
      </c>
      <c r="C81" s="19" t="s">
        <v>37</v>
      </c>
      <c r="D81" s="20">
        <v>2</v>
      </c>
      <c r="E81" s="21"/>
      <c r="F81" s="43">
        <f t="shared" si="15"/>
        <v>0</v>
      </c>
    </row>
    <row r="82" spans="1:6">
      <c r="A82" s="18" t="s">
        <v>23</v>
      </c>
      <c r="B82" s="18" t="s">
        <v>94</v>
      </c>
      <c r="C82" s="19" t="s">
        <v>11</v>
      </c>
      <c r="D82" s="20">
        <v>1</v>
      </c>
      <c r="E82" s="21"/>
      <c r="F82" s="43">
        <f t="shared" si="15"/>
        <v>0</v>
      </c>
    </row>
    <row r="83" spans="1:6" ht="15.75" thickBot="1">
      <c r="A83" s="18" t="s">
        <v>146</v>
      </c>
      <c r="B83" s="18" t="s">
        <v>62</v>
      </c>
      <c r="C83" s="19" t="s">
        <v>37</v>
      </c>
      <c r="D83" s="20">
        <v>95</v>
      </c>
      <c r="E83" s="21"/>
      <c r="F83" s="43">
        <f t="shared" si="15"/>
        <v>0</v>
      </c>
    </row>
    <row r="84" spans="1:6" ht="15.75" thickBot="1">
      <c r="A84" s="16"/>
      <c r="B84" s="17" t="s">
        <v>14</v>
      </c>
      <c r="C84" s="28"/>
      <c r="D84" s="29"/>
      <c r="E84" s="29"/>
      <c r="F84" s="32">
        <f>SUM(F80:F83)</f>
        <v>0</v>
      </c>
    </row>
    <row r="85" spans="1:6">
      <c r="A85" s="15" t="s">
        <v>15</v>
      </c>
      <c r="B85" s="1" t="s">
        <v>63</v>
      </c>
      <c r="C85" s="19"/>
      <c r="D85" s="20"/>
      <c r="E85" s="24"/>
      <c r="F85" s="25"/>
    </row>
    <row r="86" spans="1:6">
      <c r="A86" s="18" t="s">
        <v>17</v>
      </c>
      <c r="B86" s="18" t="s">
        <v>64</v>
      </c>
      <c r="C86" s="19" t="s">
        <v>37</v>
      </c>
      <c r="D86" s="20">
        <v>1</v>
      </c>
      <c r="E86" s="21"/>
      <c r="F86" s="43">
        <f>D86*E86</f>
        <v>0</v>
      </c>
    </row>
    <row r="87" spans="1:6">
      <c r="A87" s="18" t="s">
        <v>19</v>
      </c>
      <c r="B87" s="18" t="s">
        <v>80</v>
      </c>
      <c r="C87" s="19" t="s">
        <v>37</v>
      </c>
      <c r="D87" s="20">
        <v>7</v>
      </c>
      <c r="E87" s="21"/>
      <c r="F87" s="43">
        <f>D87*E87</f>
        <v>0</v>
      </c>
    </row>
    <row r="88" spans="1:6" ht="15.75" thickBot="1">
      <c r="A88" s="18" t="s">
        <v>21</v>
      </c>
      <c r="B88" s="18" t="s">
        <v>83</v>
      </c>
      <c r="C88" s="19" t="s">
        <v>37</v>
      </c>
      <c r="D88" s="26">
        <v>11</v>
      </c>
      <c r="E88" s="21"/>
      <c r="F88" s="44">
        <f>D88*E88</f>
        <v>0</v>
      </c>
    </row>
    <row r="89" spans="1:6" ht="15.75" thickBot="1">
      <c r="A89" s="16"/>
      <c r="B89" s="17" t="s">
        <v>22</v>
      </c>
      <c r="C89" s="28"/>
      <c r="D89" s="31"/>
      <c r="E89" s="29"/>
      <c r="F89" s="32">
        <f>SUM(F86:F88)</f>
        <v>0</v>
      </c>
    </row>
    <row r="90" spans="1:6">
      <c r="A90" s="15" t="s">
        <v>33</v>
      </c>
      <c r="B90" s="1" t="s">
        <v>57</v>
      </c>
      <c r="C90" s="19"/>
      <c r="D90" s="27"/>
      <c r="E90" s="24"/>
      <c r="F90" s="25"/>
    </row>
    <row r="91" spans="1:6">
      <c r="A91" s="18" t="s">
        <v>34</v>
      </c>
      <c r="B91" s="18" t="s">
        <v>95</v>
      </c>
      <c r="C91" s="19" t="s">
        <v>37</v>
      </c>
      <c r="D91" s="20">
        <v>1</v>
      </c>
      <c r="E91" s="21"/>
      <c r="F91" s="43">
        <f>D91*E91</f>
        <v>0</v>
      </c>
    </row>
    <row r="92" spans="1:6">
      <c r="A92" s="18" t="s">
        <v>48</v>
      </c>
      <c r="B92" s="18" t="s">
        <v>99</v>
      </c>
      <c r="C92" s="19" t="s">
        <v>37</v>
      </c>
      <c r="D92" s="20">
        <v>9</v>
      </c>
      <c r="E92" s="21"/>
      <c r="F92" s="43">
        <f>D92*E92</f>
        <v>0</v>
      </c>
    </row>
    <row r="93" spans="1:6">
      <c r="A93" s="18" t="s">
        <v>114</v>
      </c>
      <c r="B93" s="18" t="s">
        <v>65</v>
      </c>
      <c r="C93" s="19" t="s">
        <v>37</v>
      </c>
      <c r="D93" s="20">
        <v>9</v>
      </c>
      <c r="E93" s="21"/>
      <c r="F93" s="43">
        <f>D93*E93</f>
        <v>0</v>
      </c>
    </row>
    <row r="94" spans="1:6" ht="15.75" thickBot="1">
      <c r="A94" s="18" t="s">
        <v>115</v>
      </c>
      <c r="B94" s="18" t="s">
        <v>96</v>
      </c>
      <c r="C94" s="19" t="s">
        <v>37</v>
      </c>
      <c r="D94" s="26">
        <v>60</v>
      </c>
      <c r="E94" s="21"/>
      <c r="F94" s="44">
        <f>D94*E94</f>
        <v>0</v>
      </c>
    </row>
    <row r="95" spans="1:6" ht="15.75" thickBot="1">
      <c r="A95" s="16"/>
      <c r="B95" s="17" t="s">
        <v>36</v>
      </c>
      <c r="C95" s="28"/>
      <c r="D95" s="31"/>
      <c r="E95" s="29"/>
      <c r="F95" s="32">
        <f>SUM(F90:F94)</f>
        <v>0</v>
      </c>
    </row>
    <row r="96" spans="1:6">
      <c r="A96" s="47" t="s">
        <v>24</v>
      </c>
      <c r="B96" s="35" t="s">
        <v>67</v>
      </c>
      <c r="C96" s="36"/>
      <c r="D96" s="37"/>
      <c r="E96" s="38"/>
      <c r="F96" s="25"/>
    </row>
    <row r="97" spans="1:6">
      <c r="A97" s="18" t="s">
        <v>26</v>
      </c>
      <c r="B97" s="18" t="s">
        <v>95</v>
      </c>
      <c r="C97" s="19" t="s">
        <v>37</v>
      </c>
      <c r="D97" s="20">
        <v>1</v>
      </c>
      <c r="E97" s="21"/>
      <c r="F97" s="43">
        <f>D97*E97</f>
        <v>0</v>
      </c>
    </row>
    <row r="98" spans="1:6">
      <c r="A98" s="18" t="s">
        <v>31</v>
      </c>
      <c r="B98" s="18" t="s">
        <v>69</v>
      </c>
      <c r="C98" s="19" t="s">
        <v>37</v>
      </c>
      <c r="D98" s="20">
        <v>2</v>
      </c>
      <c r="E98" s="21"/>
      <c r="F98" s="43">
        <f>D98*E98</f>
        <v>0</v>
      </c>
    </row>
    <row r="99" spans="1:6">
      <c r="A99" s="18" t="s">
        <v>54</v>
      </c>
      <c r="B99" s="18" t="s">
        <v>68</v>
      </c>
      <c r="C99" s="19" t="s">
        <v>37</v>
      </c>
      <c r="D99" s="20">
        <v>16</v>
      </c>
      <c r="E99" s="21"/>
      <c r="F99" s="43">
        <f>D99*E99</f>
        <v>0</v>
      </c>
    </row>
    <row r="100" spans="1:6" ht="15.75" thickBot="1">
      <c r="A100" s="18" t="s">
        <v>55</v>
      </c>
      <c r="B100" s="39" t="s">
        <v>70</v>
      </c>
      <c r="C100" s="40" t="s">
        <v>37</v>
      </c>
      <c r="D100" s="26">
        <v>3</v>
      </c>
      <c r="E100" s="41"/>
      <c r="F100" s="44">
        <f>D100*E100</f>
        <v>0</v>
      </c>
    </row>
    <row r="101" spans="1:6" ht="15.75" thickBot="1">
      <c r="A101" s="46"/>
      <c r="B101" s="33" t="s">
        <v>56</v>
      </c>
      <c r="C101" s="30"/>
      <c r="D101" s="31"/>
      <c r="E101" s="31"/>
      <c r="F101" s="34">
        <f>SUM(F97:F100)</f>
        <v>0</v>
      </c>
    </row>
    <row r="102" spans="1:6">
      <c r="A102" s="47" t="s">
        <v>59</v>
      </c>
      <c r="B102" s="35" t="s">
        <v>71</v>
      </c>
      <c r="C102" s="36"/>
      <c r="D102" s="37"/>
      <c r="E102" s="38"/>
      <c r="F102" s="25"/>
    </row>
    <row r="103" spans="1:6" ht="15.75" thickBot="1">
      <c r="A103" s="39" t="s">
        <v>60</v>
      </c>
      <c r="B103" s="39" t="s">
        <v>71</v>
      </c>
      <c r="C103" s="40" t="s">
        <v>72</v>
      </c>
      <c r="D103" s="26">
        <v>1</v>
      </c>
      <c r="E103" s="41"/>
      <c r="F103" s="42">
        <f>D103*E103</f>
        <v>0</v>
      </c>
    </row>
    <row r="104" spans="1:6" ht="15.75" thickBot="1">
      <c r="A104" s="46"/>
      <c r="B104" s="33" t="s">
        <v>66</v>
      </c>
      <c r="C104" s="30"/>
      <c r="D104" s="31"/>
      <c r="E104" s="31"/>
      <c r="F104" s="34">
        <f>SUM(F103)</f>
        <v>0</v>
      </c>
    </row>
    <row r="105" spans="1:6" ht="29.45" customHeight="1" thickBot="1">
      <c r="A105" s="80" t="s">
        <v>197</v>
      </c>
      <c r="B105" s="81"/>
      <c r="C105" s="81"/>
      <c r="D105" s="81"/>
      <c r="E105" s="82"/>
      <c r="F105" s="74">
        <f>F104+F101+F95+F89+F84+F78+F74+F67+F32+F24+F14+F9</f>
        <v>0</v>
      </c>
    </row>
    <row r="106" spans="1:6">
      <c r="A106" s="75"/>
      <c r="B106" s="75"/>
      <c r="C106" s="75"/>
      <c r="D106" s="75"/>
      <c r="E106" s="75"/>
      <c r="F106" s="76"/>
    </row>
    <row r="107" spans="1:6">
      <c r="A107" s="75"/>
      <c r="B107" s="75"/>
      <c r="C107" s="75"/>
      <c r="D107" s="75"/>
      <c r="E107" s="75"/>
      <c r="F107" s="76"/>
    </row>
    <row r="108" spans="1:6" ht="15.75" thickBot="1">
      <c r="A108" s="75"/>
      <c r="B108" s="75"/>
      <c r="C108" s="75"/>
      <c r="D108" s="75"/>
      <c r="E108" s="75"/>
      <c r="F108" s="76"/>
    </row>
    <row r="109" spans="1:6" ht="15.75" thickBot="1">
      <c r="A109" s="94" t="s">
        <v>208</v>
      </c>
      <c r="B109" s="95"/>
      <c r="C109" s="95"/>
      <c r="D109" s="95"/>
      <c r="E109" s="95"/>
      <c r="F109" s="96"/>
    </row>
    <row r="110" spans="1:6">
      <c r="A110" s="56" t="s">
        <v>141</v>
      </c>
      <c r="B110" s="56" t="s">
        <v>198</v>
      </c>
      <c r="C110" s="57" t="s">
        <v>37</v>
      </c>
      <c r="D110" s="58">
        <v>1</v>
      </c>
      <c r="E110" s="59"/>
      <c r="F110" s="60">
        <f t="shared" ref="F110" si="16">D110*E110</f>
        <v>0</v>
      </c>
    </row>
    <row r="111" spans="1:6">
      <c r="A111" s="61" t="s">
        <v>143</v>
      </c>
      <c r="B111" s="61" t="s">
        <v>207</v>
      </c>
      <c r="C111" s="62" t="s">
        <v>37</v>
      </c>
      <c r="D111" s="63">
        <v>1</v>
      </c>
      <c r="E111" s="64"/>
      <c r="F111" s="65">
        <f t="shared" ref="F111" si="17">D111*E111</f>
        <v>0</v>
      </c>
    </row>
    <row r="112" spans="1:6">
      <c r="A112" s="66" t="s">
        <v>154</v>
      </c>
      <c r="B112" s="61" t="s">
        <v>199</v>
      </c>
      <c r="C112" s="62" t="s">
        <v>28</v>
      </c>
      <c r="D112" s="63">
        <v>-105</v>
      </c>
      <c r="E112" s="64">
        <f>E37</f>
        <v>0</v>
      </c>
      <c r="F112" s="67">
        <f>D112*E112</f>
        <v>0</v>
      </c>
    </row>
    <row r="113" spans="1:6">
      <c r="A113" s="66" t="s">
        <v>188</v>
      </c>
      <c r="B113" s="61" t="s">
        <v>200</v>
      </c>
      <c r="C113" s="62" t="s">
        <v>37</v>
      </c>
      <c r="D113" s="63">
        <v>33</v>
      </c>
      <c r="E113" s="64"/>
      <c r="F113" s="65">
        <f t="shared" ref="F113" si="18">D113*E113</f>
        <v>0</v>
      </c>
    </row>
    <row r="114" spans="1:6" ht="15.75" thickBot="1">
      <c r="A114" s="68" t="s">
        <v>190</v>
      </c>
      <c r="B114" s="69" t="s">
        <v>201</v>
      </c>
      <c r="C114" s="70" t="s">
        <v>11</v>
      </c>
      <c r="D114" s="71">
        <v>-33</v>
      </c>
      <c r="E114" s="72">
        <f>E73</f>
        <v>0</v>
      </c>
      <c r="F114" s="73">
        <f>D114*E114</f>
        <v>0</v>
      </c>
    </row>
    <row r="115" spans="1:6" ht="29.45" customHeight="1" thickBot="1">
      <c r="A115" s="77" t="s">
        <v>206</v>
      </c>
      <c r="B115" s="78"/>
      <c r="C115" s="78"/>
      <c r="D115" s="78"/>
      <c r="E115" s="79"/>
      <c r="F115" s="74">
        <f>F105+F110+F111+F112+F113+F114</f>
        <v>0</v>
      </c>
    </row>
  </sheetData>
  <mergeCells count="9">
    <mergeCell ref="A115:E115"/>
    <mergeCell ref="A105:E105"/>
    <mergeCell ref="A1:B1"/>
    <mergeCell ref="D1:F1"/>
    <mergeCell ref="C3:C4"/>
    <mergeCell ref="D3:D4"/>
    <mergeCell ref="E3:E4"/>
    <mergeCell ref="F3:F4"/>
    <mergeCell ref="A109:F109"/>
  </mergeCells>
  <phoneticPr fontId="8" type="noConversion"/>
  <printOptions horizontalCentered="1"/>
  <pageMargins left="0.51181102362204722" right="0.51181102362204722" top="0.74803149606299213" bottom="0.74803149606299213" header="0.31496062992125984" footer="0.31496062992125984"/>
  <pageSetup paperSize="9" scale="61" fitToHeight="0" orientation="portrait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3685c25-8f81-4bff-ae4e-2e3cf375769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943DF54998874CA66F8F15128BDA4A" ma:contentTypeVersion="9" ma:contentTypeDescription="Crée un document." ma:contentTypeScope="" ma:versionID="606ed123d4a3e76a6a133d7b65cae138">
  <xsd:schema xmlns:xsd="http://www.w3.org/2001/XMLSchema" xmlns:xs="http://www.w3.org/2001/XMLSchema" xmlns:p="http://schemas.microsoft.com/office/2006/metadata/properties" xmlns:ns2="63685c25-8f81-4bff-ae4e-2e3cf375769a" targetNamespace="http://schemas.microsoft.com/office/2006/metadata/properties" ma:root="true" ma:fieldsID="d8c8ec5997f1b0eb8c0b216de5ba037e" ns2:_="">
    <xsd:import namespace="63685c25-8f81-4bff-ae4e-2e3cf37576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685c25-8f81-4bff-ae4e-2e3cf37576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8ab2939e-6817-419c-a841-54c4da7946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BC97E7-C2A8-4FC6-91AC-F83D0812C945}">
  <ds:schemaRefs>
    <ds:schemaRef ds:uri="http://schemas.microsoft.com/office/2006/metadata/properties"/>
    <ds:schemaRef ds:uri="http://schemas.microsoft.com/office/infopath/2007/PartnerControls"/>
    <ds:schemaRef ds:uri="63685c25-8f81-4bff-ae4e-2e3cf375769a"/>
  </ds:schemaRefs>
</ds:datastoreItem>
</file>

<file path=customXml/itemProps2.xml><?xml version="1.0" encoding="utf-8"?>
<ds:datastoreItem xmlns:ds="http://schemas.openxmlformats.org/officeDocument/2006/customXml" ds:itemID="{2B0E284B-9138-48DB-9AAF-2D31FC7AA6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E17EE25-2606-43D3-8FAD-43A85820BA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685c25-8f81-4bff-ae4e-2e3cf37576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13A</vt:lpstr>
      <vt:lpstr>'Lot 13A'!Zone_d_impression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Melina FOTOFILI</cp:lastModifiedBy>
  <cp:lastPrinted>2025-05-29T05:47:26Z</cp:lastPrinted>
  <dcterms:created xsi:type="dcterms:W3CDTF">2019-08-08T23:58:07Z</dcterms:created>
  <dcterms:modified xsi:type="dcterms:W3CDTF">2025-12-22T21:21:48Z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0x0101009D943DF54998874CA66F8F15128BDA4A</vt:lpwstr>
  </property>
</Properties>
</file>